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27795" windowHeight="12345" tabRatio="941"/>
  </bookViews>
  <sheets>
    <sheet name="Ծավալաթերթ-նախահաշիվ" sheetId="109" r:id="rId1"/>
  </sheets>
  <externalReferences>
    <externalReference r:id="rId2"/>
    <externalReference r:id="rId3"/>
  </externalReferences>
  <definedNames>
    <definedName name="_24" localSheetId="0">'[1]Gaz2-6'!#REF!</definedName>
    <definedName name="_24">'[1]Gaz2-6'!#REF!</definedName>
    <definedName name="Met.wx" localSheetId="0">'[1]Gaz2-6'!#REF!</definedName>
    <definedName name="Met.wx">'[1]Gaz2-6'!#REF!</definedName>
    <definedName name="obj" localSheetId="0">'[1]Gaz2-6'!#REF!</definedName>
    <definedName name="obj">'[1]Gaz2-6'!#REF!</definedName>
    <definedName name="Ùûëï....." localSheetId="0">'[1]Gaz2-6'!#REF!</definedName>
    <definedName name="Ùûëï.....">'[1]Gaz2-6'!#REF!</definedName>
    <definedName name="_xlnm.Print_Titles" localSheetId="0">'Ծավալաթերթ-նախահաշիվ'!$5:$5</definedName>
    <definedName name="_xlnm.Print_Area" localSheetId="0">'Ծավալաթերթ-նախահաշիվ'!$A$1:$G$43</definedName>
    <definedName name="ադգ" localSheetId="0">'[2]Gaz2-6'!#REF!</definedName>
    <definedName name="ադգ">'[2]Gaz2-6'!#REF!</definedName>
  </definedNames>
  <calcPr calcId="152511"/>
</workbook>
</file>

<file path=xl/calcChain.xml><?xml version="1.0" encoding="utf-8"?>
<calcChain xmlns="http://schemas.openxmlformats.org/spreadsheetml/2006/main">
  <c r="G41" i="109"/>
  <c r="G10"/>
  <c r="G16"/>
  <c r="G20"/>
  <c r="G27"/>
  <c r="G33"/>
  <c r="G40"/>
  <c r="F41"/>
  <c r="F39" l="1"/>
  <c r="F8"/>
  <c r="F9"/>
  <c r="F12"/>
  <c r="F13"/>
  <c r="F14"/>
  <c r="F15"/>
  <c r="F18"/>
  <c r="F19"/>
  <c r="F22"/>
  <c r="F23"/>
  <c r="F24"/>
  <c r="F25"/>
  <c r="F26"/>
  <c r="F29"/>
  <c r="F30"/>
  <c r="F31"/>
  <c r="F32"/>
  <c r="F35"/>
  <c r="F36"/>
  <c r="F37"/>
  <c r="F38"/>
  <c r="F7"/>
  <c r="F20" l="1"/>
  <c r="F40"/>
  <c r="F33"/>
  <c r="F27"/>
  <c r="F16"/>
  <c r="F10"/>
</calcChain>
</file>

<file path=xl/sharedStrings.xml><?xml version="1.0" encoding="utf-8"?>
<sst xmlns="http://schemas.openxmlformats.org/spreadsheetml/2006/main" count="75" uniqueCount="53">
  <si>
    <t>NN   ը/կ</t>
  </si>
  <si>
    <t>մ3</t>
  </si>
  <si>
    <t>հատ</t>
  </si>
  <si>
    <t>տոն</t>
  </si>
  <si>
    <t>մ2</t>
  </si>
  <si>
    <t>Աշխատանքների  անվանումը</t>
  </si>
  <si>
    <t>Չափման  միավոր</t>
  </si>
  <si>
    <t>Քանակը</t>
  </si>
  <si>
    <t>Միավորի  ընդհանուր  արժեքը   հազ.  դրամ</t>
  </si>
  <si>
    <t>Ընդհանուր  արժեքը հազ.  դրամ</t>
  </si>
  <si>
    <t>գծ.մ</t>
  </si>
  <si>
    <t xml:space="preserve">Կազմեց                                         Է․ Եղիազարյան        </t>
  </si>
  <si>
    <t>Ճանապարհային նշանների տեղադրում մետաղական  սյան  վրա</t>
  </si>
  <si>
    <t>Մետաղական խողովակ 57x4մմ</t>
  </si>
  <si>
    <t xml:space="preserve">բետոն B15   </t>
  </si>
  <si>
    <t>Ճանապարհային պատվածք</t>
  </si>
  <si>
    <t>Իջատեղեր</t>
  </si>
  <si>
    <t>ՀՀ Լոռու մարզի Թումանյան համայնքի Դսեղ բնակավայրի 7-րդ փողոցի տուֆով սալարկման աշխատանքներ</t>
  </si>
  <si>
    <t>Ավազային շերտ  հ=10սմ</t>
  </si>
  <si>
    <t>Տուֆ քարե պատվածք h=18սմ(40x20x18սմ չափսի քարերով);2սմ հասությամբ ցեմենտ-ավազային խառնուրդ  լիցք տուֆե քարերի արանքներում (1:3)</t>
  </si>
  <si>
    <t>Հողային պաստառի համահարթեցում բուլդոզերով/3900մ2/,Խճակոպճավազային շերտ  (C5) h=15սմ</t>
  </si>
  <si>
    <t>Հողային պաստառի համահարթեցում բուլդոզերով</t>
  </si>
  <si>
    <t xml:space="preserve">Միաձույլ եզրաշար 43x20սմ բետոն B15 </t>
  </si>
  <si>
    <t>Կողնակներ</t>
  </si>
  <si>
    <t>Կողնակների մաքրում բուսական շերտից բուլդոզերով 10-20սմ</t>
  </si>
  <si>
    <t>Կողնակների իրականացում ավազակոպճից  hմիջ=10սմ</t>
  </si>
  <si>
    <t>Խճակոպճավազային շերտ  (C5) h=15սմ</t>
  </si>
  <si>
    <t xml:space="preserve">Ե/բ վաք 30x34սմ </t>
  </si>
  <si>
    <t>Ավազակոպճային շերտ  h=10սմ</t>
  </si>
  <si>
    <t>Բետոնե վաքերի ջրամեկուսացում բիտումով</t>
  </si>
  <si>
    <t xml:space="preserve"> Ե/բ հավաքովի նոր վաքերի տեղադրում 34х30սմ չափսի </t>
  </si>
  <si>
    <t>Նշաններ</t>
  </si>
  <si>
    <t>Առավելության/2.1/</t>
  </si>
  <si>
    <t>Առավելության/2.4/</t>
  </si>
  <si>
    <t>IV  կարգի գրունտի մշակում ձեռքով , բարձում ավտոինքնաթափեր և տեղափոխում լցակույտ մինչև 2.0կմ</t>
  </si>
  <si>
    <t>IV կարգի գրունտի մշակում էքսկավատորով (1.0մ3) , բարձում ավտոինքնաթափեր և տեղափոխում լցակույտ մինչև 2.0կմ</t>
  </si>
  <si>
    <t>Հողային աշխատաքներ</t>
  </si>
  <si>
    <t>I</t>
  </si>
  <si>
    <t>II</t>
  </si>
  <si>
    <t>III</t>
  </si>
  <si>
    <t>IV</t>
  </si>
  <si>
    <t>V</t>
  </si>
  <si>
    <t>VI</t>
  </si>
  <si>
    <t>Մետաղական ցանց վաքերի վրա
Անկյունակ 63x6-268գծ․մ
Ամրան A500c Փ22-2262.8կգ</t>
  </si>
  <si>
    <t>Ծավալաթերթ-նախահաշիվ</t>
  </si>
  <si>
    <t>Կշիռը
%</t>
  </si>
  <si>
    <t>1․ Ընդամենը /հազ․ դրամ/</t>
  </si>
  <si>
    <t>2․ Ընդամենը /հազ․ դրամ/</t>
  </si>
  <si>
    <t>3․ Ընդամենը /հազ․ դրամ/</t>
  </si>
  <si>
    <t>4․ Ընդամենը /հազ․ դրամ/</t>
  </si>
  <si>
    <t>5․ Ընդամենը /հազ․ դրամ/</t>
  </si>
  <si>
    <t>6․ Ընդամենը /հազ․ դրամ/</t>
  </si>
  <si>
    <t>Ընդհանուրը /հազ․ դրամ/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</si>
</sst>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28">
    <font>
      <sz val="10"/>
      <name val="Times LatArm"/>
    </font>
    <font>
      <sz val="10"/>
      <name val="Times LatArm"/>
    </font>
    <font>
      <sz val="11"/>
      <name val="GHEA Grapalat"/>
      <family val="3"/>
    </font>
    <font>
      <sz val="10"/>
      <name val="GHEA Grapalat"/>
      <family val="3"/>
    </font>
    <font>
      <sz val="10"/>
      <name val="Helv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name val="Arial Armenian"/>
      <family val="2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GHEA Grapalat"/>
      <family val="3"/>
    </font>
    <font>
      <sz val="16"/>
      <name val="Times LatArm"/>
    </font>
    <font>
      <b/>
      <sz val="10"/>
      <name val="GHEA Grapalat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4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2" fontId="8" fillId="0" borderId="1" applyFill="0" applyBorder="0" applyAlignment="0">
      <alignment horizontal="right" vertical="center"/>
    </xf>
    <xf numFmtId="0" fontId="9" fillId="0" borderId="0"/>
    <xf numFmtId="0" fontId="9" fillId="0" borderId="0"/>
    <xf numFmtId="0" fontId="5" fillId="0" borderId="0"/>
    <xf numFmtId="0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10" fillId="3" borderId="3" applyNumberFormat="0" applyAlignment="0" applyProtection="0"/>
    <xf numFmtId="0" fontId="11" fillId="9" borderId="4" applyNumberFormat="0" applyAlignment="0" applyProtection="0"/>
    <xf numFmtId="0" fontId="12" fillId="9" borderId="3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4" borderId="9" applyNumberFormat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7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5" borderId="10" applyNumberFormat="0" applyFont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4" fillId="0" borderId="0"/>
    <xf numFmtId="0" fontId="26" fillId="0" borderId="0"/>
    <xf numFmtId="0" fontId="5" fillId="0" borderId="0"/>
    <xf numFmtId="9" fontId="1" fillId="0" borderId="0" applyFont="0" applyFill="0" applyBorder="0" applyAlignment="0" applyProtection="0"/>
    <xf numFmtId="0" fontId="5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Fill="1" applyAlignment="1">
      <alignment vertical="center"/>
    </xf>
    <xf numFmtId="0" fontId="3" fillId="0" borderId="0" xfId="52" applyFont="1" applyFill="1"/>
    <xf numFmtId="0" fontId="3" fillId="0" borderId="0" xfId="52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/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/>
    </xf>
    <xf numFmtId="1" fontId="3" fillId="0" borderId="1" xfId="53" applyNumberFormat="1" applyFont="1" applyFill="1" applyBorder="1" applyAlignment="1">
      <alignment horizontal="center"/>
    </xf>
    <xf numFmtId="49" fontId="3" fillId="0" borderId="0" xfId="53" applyNumberFormat="1" applyFont="1" applyFill="1" applyAlignment="1">
      <alignment wrapText="1"/>
    </xf>
    <xf numFmtId="0" fontId="3" fillId="0" borderId="0" xfId="53" applyFont="1" applyFill="1"/>
    <xf numFmtId="0" fontId="3" fillId="0" borderId="0" xfId="54" applyFont="1" applyFill="1" applyBorder="1"/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52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0" fontId="3" fillId="0" borderId="0" xfId="53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53" applyFont="1" applyFill="1" applyAlignment="1">
      <alignment horizontal="center"/>
    </xf>
    <xf numFmtId="2" fontId="3" fillId="0" borderId="2" xfId="53" applyNumberFormat="1" applyFont="1" applyFill="1" applyBorder="1" applyAlignment="1">
      <alignment horizontal="center" vertical="center" textRotation="90" wrapText="1"/>
    </xf>
    <xf numFmtId="49" fontId="3" fillId="0" borderId="2" xfId="53" applyNumberFormat="1" applyFont="1" applyFill="1" applyBorder="1" applyAlignment="1">
      <alignment horizontal="center" vertical="center" textRotation="90" wrapText="1"/>
    </xf>
    <xf numFmtId="49" fontId="3" fillId="0" borderId="2" xfId="5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27" fillId="0" borderId="1" xfId="53" applyFont="1" applyFill="1" applyBorder="1" applyAlignment="1">
      <alignment horizontal="center"/>
    </xf>
    <xf numFmtId="0" fontId="27" fillId="0" borderId="1" xfId="53" applyFont="1" applyFill="1" applyBorder="1" applyAlignment="1">
      <alignment horizontal="left"/>
    </xf>
    <xf numFmtId="2" fontId="3" fillId="0" borderId="1" xfId="0" applyNumberFormat="1" applyFont="1" applyFill="1" applyBorder="1"/>
    <xf numFmtId="0" fontId="3" fillId="0" borderId="1" xfId="0" applyFont="1" applyFill="1" applyBorder="1"/>
    <xf numFmtId="165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top"/>
    </xf>
    <xf numFmtId="0" fontId="3" fillId="0" borderId="1" xfId="53" applyFont="1" applyFill="1" applyBorder="1" applyAlignment="1">
      <alignment horizontal="center" vertical="top"/>
    </xf>
    <xf numFmtId="0" fontId="3" fillId="0" borderId="1" xfId="53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27" fillId="0" borderId="1" xfId="0" applyNumberFormat="1" applyFont="1" applyFill="1" applyBorder="1" applyAlignment="1">
      <alignment horizontal="center" vertical="top"/>
    </xf>
    <xf numFmtId="2" fontId="25" fillId="0" borderId="1" xfId="0" applyNumberFormat="1" applyFont="1" applyFill="1" applyBorder="1" applyAlignment="1">
      <alignment horizontal="center" vertical="top"/>
    </xf>
    <xf numFmtId="9" fontId="3" fillId="18" borderId="0" xfId="55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3" fillId="18" borderId="0" xfId="56" applyFont="1" applyFill="1" applyAlignment="1">
      <alignment vertical="top"/>
    </xf>
    <xf numFmtId="0" fontId="3" fillId="0" borderId="0" xfId="52" applyFont="1" applyFill="1" applyBorder="1" applyAlignment="1">
      <alignment horizontal="center"/>
    </xf>
    <xf numFmtId="0" fontId="25" fillId="0" borderId="0" xfId="2" applyFont="1" applyFill="1" applyAlignment="1">
      <alignment horizontal="center" vertical="center" wrapText="1"/>
    </xf>
    <xf numFmtId="165" fontId="27" fillId="0" borderId="1" xfId="0" applyNumberFormat="1" applyFont="1" applyFill="1" applyBorder="1" applyAlignment="1">
      <alignment horizontal="right" vertical="top"/>
    </xf>
    <xf numFmtId="165" fontId="25" fillId="0" borderId="13" xfId="0" applyNumberFormat="1" applyFont="1" applyFill="1" applyBorder="1" applyAlignment="1">
      <alignment horizontal="right" vertical="top"/>
    </xf>
    <xf numFmtId="165" fontId="25" fillId="0" borderId="14" xfId="0" applyNumberFormat="1" applyFont="1" applyFill="1" applyBorder="1" applyAlignment="1">
      <alignment horizontal="right" vertical="top"/>
    </xf>
    <xf numFmtId="165" fontId="25" fillId="0" borderId="15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12" xfId="53" applyFont="1" applyFill="1" applyBorder="1" applyAlignment="1">
      <alignment horizontal="left" wrapText="1"/>
    </xf>
    <xf numFmtId="0" fontId="3" fillId="0" borderId="0" xfId="53" applyFont="1" applyFill="1" applyBorder="1" applyAlignment="1">
      <alignment horizontal="center" wrapText="1"/>
    </xf>
    <xf numFmtId="0" fontId="3" fillId="0" borderId="0" xfId="53" applyFont="1" applyFill="1" applyBorder="1" applyAlignment="1">
      <alignment horizontal="center"/>
    </xf>
    <xf numFmtId="0" fontId="3" fillId="0" borderId="1" xfId="53" applyFont="1" applyFill="1" applyBorder="1" applyAlignment="1">
      <alignment horizontal="center" vertical="center"/>
    </xf>
  </cellXfs>
  <cellStyles count="57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edRascen" xfId="21"/>
    <cellStyle name="Normal 2" xfId="22"/>
    <cellStyle name="Normal 2 2" xfId="23"/>
    <cellStyle name="Normal 2_Ampop 7 Eng Arm" xfId="24"/>
    <cellStyle name="Normal 2_Ampop 7-4" xfId="56"/>
    <cellStyle name="Normal 3" xfId="25"/>
    <cellStyle name="Normal 4" xfId="26"/>
    <cellStyle name="Normal 6" xfId="27"/>
    <cellStyle name="Normal_Ask.zag." xfId="53"/>
    <cellStyle name="Normal_Bazmaxp-Xazarav-Parpi" xfId="52"/>
    <cellStyle name="Normal_Objekt.Dili v" xfId="2"/>
    <cellStyle name="Normal_Sat_Objekt.Dili v" xfId="54"/>
    <cellStyle name="Percent 2" xfId="28"/>
    <cellStyle name="Style 1" xfId="1"/>
    <cellStyle name="Акцент1" xfId="29"/>
    <cellStyle name="Акцент2" xfId="30"/>
    <cellStyle name="Акцент3" xfId="31"/>
    <cellStyle name="Акцент4" xfId="32"/>
    <cellStyle name="Акцент5" xfId="33"/>
    <cellStyle name="Акцент6" xfId="34"/>
    <cellStyle name="Ввод " xfId="35"/>
    <cellStyle name="Вывод" xfId="36"/>
    <cellStyle name="Вычисление" xfId="37"/>
    <cellStyle name="Заголовок 1" xfId="38"/>
    <cellStyle name="Заголовок 2" xfId="39"/>
    <cellStyle name="Заголовок 3" xfId="40"/>
    <cellStyle name="Заголовок 4" xfId="41"/>
    <cellStyle name="Итог" xfId="42"/>
    <cellStyle name="Контрольная ячейка" xfId="43"/>
    <cellStyle name="Название" xfId="44"/>
    <cellStyle name="Нейтральный" xfId="45"/>
    <cellStyle name="Обычный" xfId="0" builtinId="0"/>
    <cellStyle name="Плохой" xfId="46"/>
    <cellStyle name="Пояснение" xfId="47"/>
    <cellStyle name="Примечание" xfId="48"/>
    <cellStyle name="Процентный" xfId="55" builtinId="5"/>
    <cellStyle name="Связанная ячейка" xfId="49"/>
    <cellStyle name="Текст предупреждения" xfId="50"/>
    <cellStyle name="Хороший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486275" y="417576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99085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0" name="Text Box 40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1" name="Text Box 41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2" name="Text Box 42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3" name="Text Box 43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4" name="Text Box 85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5" name="Text Box 86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6" name="Text Box 87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7" name="Text Box 88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8" name="Text Box 135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69" name="Text Box 136"/>
        <xdr:cNvSpPr txBox="1">
          <a:spLocks noChangeArrowheads="1"/>
        </xdr:cNvSpPr>
      </xdr:nvSpPr>
      <xdr:spPr bwMode="auto">
        <a:xfrm>
          <a:off x="5105400" y="41709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4486275" y="421005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1" name="Text Box 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2" name="Text Box 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3" name="Text Box 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4" name="Text Box 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6" name="Text Box 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7" name="Text Box 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8" name="Text Box 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79" name="Text Box 1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0" name="Text Box 1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1" name="Text Box 1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2" name="Text Box 1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3" name="Text Box 1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4" name="Text Box 1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5" name="Text Box 1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6" name="Text Box 1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7" name="Text Box 2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8" name="Text Box 2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89" name="Text Box 2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0" name="Text Box 2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1" name="Text Box 2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2" name="Text Box 2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3" name="Text Box 2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4" name="Text Box 2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5" name="Text Box 2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6" name="Text Box 2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7" name="Text Box 3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8" name="Text Box 3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199" name="Text Box 3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0" name="Text Box 3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1" name="Text Box 3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2" name="Text Box 3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3" name="Text Box 3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4" name="Text Box 3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5" name="Text Box 4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6" name="Text Box 4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7" name="Text Box 4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8" name="Text Box 4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09" name="Text Box 5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0" name="Text Box 5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1" name="Text Box 5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2" name="Text Box 5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3" name="Text Box 5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4" name="Text Box 5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5" name="Text Box 5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6" name="Text Box 5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7" name="Text Box 5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8" name="Text Box 6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19" name="Text Box 6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1" name="Text Box 6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2" name="Text Box 6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3" name="Text Box 6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4" name="Text Box 6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5" name="Text Box 6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6" name="Text Box 6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7" name="Text Box 7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8" name="Text Box 7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29" name="Text Box 7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0" name="Text Box 7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1" name="Text Box 7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2" name="Text Box 7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3" name="Text Box 7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4" name="Text Box 7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5" name="Text Box 7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6" name="Text Box 7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7" name="Text Box 8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8" name="Text Box 8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39" name="Text Box 8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0" name="Text Box 8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1" name="Text Box 9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2" name="Text Box 9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3" name="Text Box 9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4" name="Text Box 9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5" name="Text Box 9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6" name="Text Box 9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7" name="Text Box 9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8" name="Text Box 9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49" name="Text Box 9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0" name="Text Box 9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1" name="Text Box 10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2" name="Text Box 10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3" name="Text Box 10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4" name="Text Box 10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5" name="Text Box 10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6" name="Text Box 10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7" name="Text Box 10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8" name="Text Box 10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59" name="Text Box 10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0" name="Text Box 10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1" name="Text Box 11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2" name="Text Box 11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3" name="Text Box 11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4" name="Text Box 11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5" name="Text Box 11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6" name="Text Box 11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7" name="Text Box 11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8" name="Text Box 11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69" name="Text Box 11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0" name="Text Box 11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2" name="Text Box 12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3" name="Text Box 12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4" name="Text Box 12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5" name="Text Box 12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6" name="Text Box 12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7" name="Text Box 12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8" name="Text Box 12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79" name="Text Box 12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0" name="Text Box 12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1" name="Text Box 13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2" name="Text Box 13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3" name="Text Box 13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4" name="Text Box 13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5" name="Text Box 13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6" name="Text Box 13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7" name="Text Box 13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8" name="Text Box 13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89" name="Text Box 14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0" name="Text Box 14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1" name="Text Box 14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2" name="Text Box 14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3" name="Text Box 14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4" name="Text Box 14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5" name="Text Box 14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6" name="Text Box 14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7" name="Text Box 148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8" name="Text Box 149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299" name="Text Box 150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00" name="Text Box 151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01" name="Text Box 152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02" name="Text Box 153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03" name="Text Box 154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04" name="Text Box 155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05" name="Text Box 156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06" name="Text Box 157"/>
        <xdr:cNvSpPr txBox="1">
          <a:spLocks noChangeArrowheads="1"/>
        </xdr:cNvSpPr>
      </xdr:nvSpPr>
      <xdr:spPr bwMode="auto">
        <a:xfrm>
          <a:off x="2990850" y="42052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47625</xdr:colOff>
      <xdr:row>41</xdr:row>
      <xdr:rowOff>0</xdr:rowOff>
    </xdr:from>
    <xdr:to>
      <xdr:col>3</xdr:col>
      <xdr:colOff>123825</xdr:colOff>
      <xdr:row>41</xdr:row>
      <xdr:rowOff>28575</xdr:rowOff>
    </xdr:to>
    <xdr:sp macro="" textlink="">
      <xdr:nvSpPr>
        <xdr:cNvPr id="307" name="Text Box 158"/>
        <xdr:cNvSpPr txBox="1">
          <a:spLocks noChangeArrowheads="1"/>
        </xdr:cNvSpPr>
      </xdr:nvSpPr>
      <xdr:spPr bwMode="auto">
        <a:xfrm>
          <a:off x="3505200" y="420909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76200</xdr:colOff>
      <xdr:row>41</xdr:row>
      <xdr:rowOff>28575</xdr:rowOff>
    </xdr:to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4486275" y="4244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09" name="Text Box 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0" name="Text Box 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1" name="Text Box 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2" name="Text Box 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3" name="Text Box 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4" name="Text Box 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5" name="Text Box 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6" name="Text Box 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7" name="Text Box 1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8" name="Text Box 1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19" name="Text Box 1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0" name="Text Box 1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1" name="Text Box 1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2" name="Text Box 1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3" name="Text Box 1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4" name="Text Box 1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5" name="Text Box 2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6" name="Text Box 2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8" name="Text Box 2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29" name="Text Box 2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0" name="Text Box 2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1" name="Text Box 2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2" name="Text Box 2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3" name="Text Box 2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8" name="Text Box 3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39" name="Text Box 3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0" name="Text Box 3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1" name="Text Box 3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2" name="Text Box 3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3" name="Text Box 4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4" name="Text Box 4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5" name="Text Box 4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6" name="Text Box 4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7" name="Text Box 5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8" name="Text Box 5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49" name="Text Box 5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0" name="Text Box 5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1" name="Text Box 5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2" name="Text Box 5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3" name="Text Box 5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4" name="Text Box 5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5" name="Text Box 5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6" name="Text Box 6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7" name="Text Box 6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8" name="Text Box 6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59" name="Text Box 6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0" name="Text Box 6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1" name="Text Box 6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2" name="Text Box 6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3" name="Text Box 6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4" name="Text Box 6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5" name="Text Box 7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6" name="Text Box 7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7" name="Text Box 7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8" name="Text Box 7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69" name="Text Box 7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0" name="Text Box 7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1" name="Text Box 7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2" name="Text Box 7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3" name="Text Box 7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4" name="Text Box 7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5" name="Text Box 8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6" name="Text Box 8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7" name="Text Box 8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8" name="Text Box 8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79" name="Text Box 9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0" name="Text Box 9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1" name="Text Box 9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2" name="Text Box 9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3" name="Text Box 9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4" name="Text Box 9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5" name="Text Box 9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6" name="Text Box 9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7" name="Text Box 9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8" name="Text Box 9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89" name="Text Box 10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0" name="Text Box 10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1" name="Text Box 10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2" name="Text Box 10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3" name="Text Box 10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4" name="Text Box 10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5" name="Text Box 10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6" name="Text Box 10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7" name="Text Box 10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8" name="Text Box 10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399" name="Text Box 11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0" name="Text Box 11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1" name="Text Box 11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2" name="Text Box 11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3" name="Text Box 11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4" name="Text Box 11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5" name="Text Box 11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6" name="Text Box 11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7" name="Text Box 11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8" name="Text Box 11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0" name="Text Box 12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1" name="Text Box 12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2" name="Text Box 12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3" name="Text Box 12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4" name="Text Box 12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5" name="Text Box 12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6" name="Text Box 12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7" name="Text Box 12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8" name="Text Box 12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19" name="Text Box 13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0" name="Text Box 13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1" name="Text Box 13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2" name="Text Box 13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3" name="Text Box 13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4" name="Text Box 13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5" name="Text Box 13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6" name="Text Box 13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7" name="Text Box 14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8" name="Text Box 14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29" name="Text Box 14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0" name="Text Box 14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1" name="Text Box 14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2" name="Text Box 14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3" name="Text Box 14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4" name="Text Box 14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5" name="Text Box 14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6" name="Text Box 149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7" name="Text Box 150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8" name="Text Box 151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39" name="Text Box 152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40" name="Text Box 153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41" name="Text Box 154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42" name="Text Box 155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43" name="Text Box 156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44" name="Text Box 157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76200</xdr:colOff>
      <xdr:row>41</xdr:row>
      <xdr:rowOff>28575</xdr:rowOff>
    </xdr:to>
    <xdr:sp macro="" textlink="">
      <xdr:nvSpPr>
        <xdr:cNvPr id="445" name="Text Box 158"/>
        <xdr:cNvSpPr txBox="1">
          <a:spLocks noChangeArrowheads="1"/>
        </xdr:cNvSpPr>
      </xdr:nvSpPr>
      <xdr:spPr bwMode="auto">
        <a:xfrm>
          <a:off x="2990850" y="4239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hanroad\Luso%20Comp\Alaverdi\FOLDER%202010g\Folder%2009\Arm.09\Objekt%2009\Objekt\Documents%20and%20Settings\User\My%20Documents\New%20Folder%20(5)\SMETA\SPITAK\BADSACH\CENTR\ARTGA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11E\share\Alaverdi\FOLDER%202010g\Folder%2009\Arm.09\Objekt%2009\Objekt\Documents%20and%20Settings\User\My%20Documents\New%20Folder%20(5)\SMETA\SPITAK\BADSACH\CENTR\ARTGAZ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bekt"/>
      <sheetName val="Gaz2-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bekt"/>
      <sheetName val="Gaz2-6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view="pageBreakPreview" topLeftCell="A19" zoomScaleSheetLayoutView="100" workbookViewId="0">
      <selection activeCell="M29" sqref="M29"/>
    </sheetView>
  </sheetViews>
  <sheetFormatPr defaultRowHeight="13.5"/>
  <cols>
    <col min="1" max="1" width="5.85546875" style="20" customWidth="1"/>
    <col min="2" max="2" width="48.85546875" style="20" customWidth="1"/>
    <col min="3" max="3" width="7.28515625" style="20" customWidth="1"/>
    <col min="4" max="4" width="8.140625" style="20" customWidth="1"/>
    <col min="5" max="5" width="12.28515625" style="20" customWidth="1"/>
    <col min="6" max="6" width="13.5703125" style="20" customWidth="1"/>
    <col min="7" max="7" width="11.28515625" style="4" customWidth="1"/>
    <col min="8" max="8" width="11.42578125" style="4" bestFit="1" customWidth="1"/>
    <col min="9" max="9" width="12" style="4" bestFit="1" customWidth="1"/>
    <col min="10" max="10" width="10.28515625" style="4" bestFit="1" customWidth="1"/>
    <col min="11" max="16384" width="9.140625" style="4"/>
  </cols>
  <sheetData>
    <row r="1" spans="1:12" s="14" customFormat="1" ht="15.75">
      <c r="A1" s="61" t="s">
        <v>44</v>
      </c>
      <c r="B1" s="61"/>
      <c r="C1" s="61"/>
      <c r="D1" s="61"/>
      <c r="E1" s="61"/>
      <c r="F1" s="61"/>
      <c r="G1" s="61"/>
    </row>
    <row r="2" spans="1:12" s="14" customFormat="1" ht="48" customHeight="1">
      <c r="A2" s="61" t="s">
        <v>17</v>
      </c>
      <c r="B2" s="61"/>
      <c r="C2" s="61"/>
      <c r="D2" s="61"/>
      <c r="E2" s="61"/>
      <c r="F2" s="61"/>
      <c r="G2" s="61"/>
    </row>
    <row r="3" spans="1:12" s="13" customFormat="1" ht="14.25" customHeight="1">
      <c r="A3" s="67"/>
      <c r="B3" s="67"/>
      <c r="C3" s="67"/>
      <c r="D3" s="67"/>
      <c r="E3" s="68"/>
      <c r="F3" s="69"/>
    </row>
    <row r="4" spans="1:12" s="12" customFormat="1" ht="90.75">
      <c r="A4" s="33" t="s">
        <v>0</v>
      </c>
      <c r="B4" s="33" t="s">
        <v>5</v>
      </c>
      <c r="C4" s="32" t="s">
        <v>6</v>
      </c>
      <c r="D4" s="31" t="s">
        <v>7</v>
      </c>
      <c r="E4" s="32" t="s">
        <v>8</v>
      </c>
      <c r="F4" s="32" t="s">
        <v>9</v>
      </c>
      <c r="G4" s="32" t="s">
        <v>45</v>
      </c>
    </row>
    <row r="5" spans="1:12" s="21" customFormat="1" ht="15" customHeight="1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>
        <v>7</v>
      </c>
    </row>
    <row r="6" spans="1:12" s="30" customFormat="1" ht="15" customHeight="1">
      <c r="A6" s="35" t="s">
        <v>37</v>
      </c>
      <c r="B6" s="36" t="s">
        <v>36</v>
      </c>
      <c r="C6" s="10"/>
      <c r="D6" s="11"/>
      <c r="E6" s="10"/>
      <c r="F6" s="10"/>
      <c r="G6" s="10"/>
    </row>
    <row r="7" spans="1:12" s="6" customFormat="1" ht="51.75" customHeight="1">
      <c r="A7" s="18">
        <v>1</v>
      </c>
      <c r="B7" s="34" t="s">
        <v>35</v>
      </c>
      <c r="C7" s="9" t="s">
        <v>1</v>
      </c>
      <c r="D7" s="9">
        <v>1445.9</v>
      </c>
      <c r="E7" s="8">
        <v>1.6894363959831764</v>
      </c>
      <c r="F7" s="8">
        <f>+D7*E7</f>
        <v>2442.7560849520751</v>
      </c>
      <c r="G7" s="37"/>
    </row>
    <row r="8" spans="1:12" s="6" customFormat="1" ht="51.75" customHeight="1">
      <c r="A8" s="18">
        <v>2</v>
      </c>
      <c r="B8" s="34" t="s">
        <v>34</v>
      </c>
      <c r="C8" s="9" t="s">
        <v>1</v>
      </c>
      <c r="D8" s="9">
        <v>160</v>
      </c>
      <c r="E8" s="8">
        <v>9.1762764381713939</v>
      </c>
      <c r="F8" s="8">
        <f t="shared" ref="F8:F39" si="0">+D8*E8</f>
        <v>1468.204230107423</v>
      </c>
      <c r="G8" s="37"/>
    </row>
    <row r="9" spans="1:12" s="6" customFormat="1" ht="27">
      <c r="A9" s="18">
        <v>3</v>
      </c>
      <c r="B9" s="34" t="s">
        <v>21</v>
      </c>
      <c r="C9" s="9" t="s">
        <v>4</v>
      </c>
      <c r="D9" s="9">
        <v>1560</v>
      </c>
      <c r="E9" s="8">
        <v>2.2075874434525515E-2</v>
      </c>
      <c r="F9" s="8">
        <f t="shared" si="0"/>
        <v>34.438364117859805</v>
      </c>
      <c r="G9" s="38"/>
    </row>
    <row r="10" spans="1:12" s="57" customFormat="1" ht="15.75">
      <c r="A10" s="41"/>
      <c r="B10" s="62" t="s">
        <v>46</v>
      </c>
      <c r="C10" s="62"/>
      <c r="D10" s="62"/>
      <c r="E10" s="62"/>
      <c r="F10" s="55">
        <f>+SUM(F7:F9)</f>
        <v>3945.3986791773577</v>
      </c>
      <c r="G10" s="56">
        <f>+ROUND(F10*100/$F$41,3)</f>
        <v>5.56</v>
      </c>
      <c r="H10" s="15"/>
    </row>
    <row r="11" spans="1:12" s="30" customFormat="1">
      <c r="A11" s="35" t="s">
        <v>38</v>
      </c>
      <c r="B11" s="36" t="s">
        <v>15</v>
      </c>
      <c r="C11" s="10"/>
      <c r="D11" s="11"/>
      <c r="E11" s="10"/>
      <c r="F11" s="8"/>
      <c r="G11" s="38"/>
    </row>
    <row r="12" spans="1:12" s="1" customFormat="1" ht="54.75" customHeight="1">
      <c r="A12" s="18">
        <v>1</v>
      </c>
      <c r="B12" s="34" t="s">
        <v>20</v>
      </c>
      <c r="C12" s="9" t="s">
        <v>4</v>
      </c>
      <c r="D12" s="9">
        <v>3900</v>
      </c>
      <c r="E12" s="8">
        <v>2.463747979141468</v>
      </c>
      <c r="F12" s="8">
        <f t="shared" si="0"/>
        <v>9608.6171186517258</v>
      </c>
      <c r="G12" s="38"/>
    </row>
    <row r="13" spans="1:12" s="7" customFormat="1" ht="15">
      <c r="A13" s="18">
        <v>2</v>
      </c>
      <c r="B13" s="34" t="s">
        <v>18</v>
      </c>
      <c r="C13" s="9" t="s">
        <v>1</v>
      </c>
      <c r="D13" s="39">
        <v>390</v>
      </c>
      <c r="E13" s="8">
        <v>13.33266075081916</v>
      </c>
      <c r="F13" s="8">
        <f t="shared" si="0"/>
        <v>5199.7376928194726</v>
      </c>
      <c r="G13" s="38"/>
    </row>
    <row r="14" spans="1:12" s="6" customFormat="1" ht="53.25" customHeight="1">
      <c r="A14" s="18">
        <v>3</v>
      </c>
      <c r="B14" s="34" t="s">
        <v>19</v>
      </c>
      <c r="C14" s="9" t="s">
        <v>4</v>
      </c>
      <c r="D14" s="39">
        <v>3376.6</v>
      </c>
      <c r="E14" s="40">
        <v>6.4004884162457385</v>
      </c>
      <c r="F14" s="8">
        <f t="shared" si="0"/>
        <v>21611.889186295361</v>
      </c>
      <c r="G14" s="38"/>
    </row>
    <row r="15" spans="1:12" s="15" customFormat="1">
      <c r="A15" s="41">
        <v>4</v>
      </c>
      <c r="B15" s="34" t="s">
        <v>22</v>
      </c>
      <c r="C15" s="23" t="s">
        <v>1</v>
      </c>
      <c r="D15" s="42">
        <v>145.85600000000002</v>
      </c>
      <c r="E15" s="43">
        <v>68.914781855358243</v>
      </c>
      <c r="F15" s="8">
        <f t="shared" si="0"/>
        <v>10051.634422295134</v>
      </c>
      <c r="G15" s="38"/>
      <c r="L15" s="17"/>
    </row>
    <row r="16" spans="1:12" s="57" customFormat="1" ht="15.75">
      <c r="A16" s="41"/>
      <c r="B16" s="62" t="s">
        <v>47</v>
      </c>
      <c r="C16" s="62"/>
      <c r="D16" s="62"/>
      <c r="E16" s="62"/>
      <c r="F16" s="55">
        <f>+SUM(F12:F15)</f>
        <v>46471.878420061694</v>
      </c>
      <c r="G16" s="56">
        <f>+ROUND(F16*100/$F$41,3)</f>
        <v>65.491</v>
      </c>
      <c r="H16" s="15"/>
    </row>
    <row r="17" spans="1:12" s="30" customFormat="1">
      <c r="A17" s="35" t="s">
        <v>39</v>
      </c>
      <c r="B17" s="36" t="s">
        <v>23</v>
      </c>
      <c r="C17" s="10"/>
      <c r="D17" s="11"/>
      <c r="E17" s="10"/>
      <c r="F17" s="8"/>
      <c r="G17" s="38"/>
    </row>
    <row r="18" spans="1:12" s="6" customFormat="1" ht="27">
      <c r="A18" s="44">
        <v>1</v>
      </c>
      <c r="B18" s="45" t="s">
        <v>24</v>
      </c>
      <c r="C18" s="9" t="s">
        <v>4</v>
      </c>
      <c r="D18" s="9">
        <v>995</v>
      </c>
      <c r="E18" s="8">
        <v>2.2075874434525515E-2</v>
      </c>
      <c r="F18" s="8">
        <f t="shared" si="0"/>
        <v>21.965495062352886</v>
      </c>
      <c r="G18" s="38"/>
      <c r="I18" s="19"/>
    </row>
    <row r="19" spans="1:12" s="7" customFormat="1" ht="27">
      <c r="A19" s="18">
        <v>2</v>
      </c>
      <c r="B19" s="34" t="s">
        <v>25</v>
      </c>
      <c r="C19" s="9" t="s">
        <v>4</v>
      </c>
      <c r="D19" s="46">
        <v>995</v>
      </c>
      <c r="E19" s="8">
        <v>1.4593861689491991</v>
      </c>
      <c r="F19" s="8">
        <f t="shared" si="0"/>
        <v>1452.0892381044532</v>
      </c>
      <c r="G19" s="38"/>
    </row>
    <row r="20" spans="1:12" s="57" customFormat="1" ht="15.75">
      <c r="A20" s="41"/>
      <c r="B20" s="62" t="s">
        <v>48</v>
      </c>
      <c r="C20" s="62"/>
      <c r="D20" s="62"/>
      <c r="E20" s="62"/>
      <c r="F20" s="55">
        <f>+SUM(F18:F19)</f>
        <v>1474.054733166806</v>
      </c>
      <c r="G20" s="56">
        <f>+ROUND(F20*100/$F$41,3)</f>
        <v>2.077</v>
      </c>
      <c r="H20" s="15"/>
    </row>
    <row r="21" spans="1:12" s="30" customFormat="1">
      <c r="A21" s="35" t="s">
        <v>40</v>
      </c>
      <c r="B21" s="36" t="s">
        <v>16</v>
      </c>
      <c r="C21" s="10"/>
      <c r="D21" s="11"/>
      <c r="E21" s="10"/>
      <c r="F21" s="8"/>
      <c r="G21" s="38"/>
    </row>
    <row r="22" spans="1:12" s="6" customFormat="1" ht="51" customHeight="1">
      <c r="A22" s="18">
        <v>1</v>
      </c>
      <c r="B22" s="34" t="s">
        <v>35</v>
      </c>
      <c r="C22" s="9" t="s">
        <v>1</v>
      </c>
      <c r="D22" s="9">
        <v>41.2</v>
      </c>
      <c r="E22" s="8">
        <v>1.6894363959831764</v>
      </c>
      <c r="F22" s="8">
        <f t="shared" si="0"/>
        <v>69.604779514506873</v>
      </c>
      <c r="G22" s="37"/>
    </row>
    <row r="23" spans="1:12" s="1" customFormat="1" ht="15">
      <c r="A23" s="18">
        <v>2</v>
      </c>
      <c r="B23" s="34" t="s">
        <v>26</v>
      </c>
      <c r="C23" s="9" t="s">
        <v>4</v>
      </c>
      <c r="D23" s="9">
        <v>96</v>
      </c>
      <c r="E23" s="8">
        <v>2.463747979141468</v>
      </c>
      <c r="F23" s="8">
        <f t="shared" si="0"/>
        <v>236.51980599758093</v>
      </c>
      <c r="G23" s="38"/>
    </row>
    <row r="24" spans="1:12" s="7" customFormat="1" ht="15">
      <c r="A24" s="18">
        <v>3</v>
      </c>
      <c r="B24" s="34" t="s">
        <v>18</v>
      </c>
      <c r="C24" s="9" t="s">
        <v>1</v>
      </c>
      <c r="D24" s="39">
        <v>9.6000000000000014</v>
      </c>
      <c r="E24" s="8">
        <v>13.33266075081916</v>
      </c>
      <c r="F24" s="8">
        <f t="shared" si="0"/>
        <v>127.99354320786396</v>
      </c>
      <c r="G24" s="38"/>
    </row>
    <row r="25" spans="1:12" s="6" customFormat="1" ht="48.75" customHeight="1">
      <c r="A25" s="18">
        <v>4</v>
      </c>
      <c r="B25" s="34" t="s">
        <v>19</v>
      </c>
      <c r="C25" s="9" t="s">
        <v>4</v>
      </c>
      <c r="D25" s="39">
        <v>83.1</v>
      </c>
      <c r="E25" s="40">
        <v>6.4004884162457385</v>
      </c>
      <c r="F25" s="8">
        <f t="shared" si="0"/>
        <v>531.88058739002088</v>
      </c>
      <c r="G25" s="38"/>
    </row>
    <row r="26" spans="1:12" s="15" customFormat="1">
      <c r="A26" s="41">
        <v>5</v>
      </c>
      <c r="B26" s="34" t="s">
        <v>22</v>
      </c>
      <c r="C26" s="23" t="s">
        <v>1</v>
      </c>
      <c r="D26" s="42">
        <v>5.8480000000000008</v>
      </c>
      <c r="E26" s="43">
        <v>68.914781855358243</v>
      </c>
      <c r="F26" s="8">
        <f t="shared" si="0"/>
        <v>403.01364429013506</v>
      </c>
      <c r="G26" s="38"/>
      <c r="L26" s="17"/>
    </row>
    <row r="27" spans="1:12" s="57" customFormat="1" ht="15.75">
      <c r="A27" s="41"/>
      <c r="B27" s="62" t="s">
        <v>49</v>
      </c>
      <c r="C27" s="62"/>
      <c r="D27" s="62"/>
      <c r="E27" s="62"/>
      <c r="F27" s="55">
        <f>+SUM(F22:F26)</f>
        <v>1369.0123604001078</v>
      </c>
      <c r="G27" s="56">
        <f>+ROUND(F27*100/$F$41,3)</f>
        <v>1.929</v>
      </c>
      <c r="H27" s="15"/>
    </row>
    <row r="28" spans="1:12" s="30" customFormat="1">
      <c r="A28" s="35" t="s">
        <v>41</v>
      </c>
      <c r="B28" s="36" t="s">
        <v>27</v>
      </c>
      <c r="C28" s="10"/>
      <c r="D28" s="11"/>
      <c r="E28" s="10"/>
      <c r="F28" s="8"/>
      <c r="G28" s="38"/>
    </row>
    <row r="29" spans="1:12" s="2" customFormat="1" ht="15">
      <c r="A29" s="25">
        <v>1</v>
      </c>
      <c r="B29" s="26" t="s">
        <v>28</v>
      </c>
      <c r="C29" s="23" t="s">
        <v>1</v>
      </c>
      <c r="D29" s="27">
        <v>35.1</v>
      </c>
      <c r="E29" s="28">
        <v>13.644799475760637</v>
      </c>
      <c r="F29" s="8">
        <f t="shared" si="0"/>
        <v>478.9324615991984</v>
      </c>
      <c r="G29" s="38"/>
    </row>
    <row r="30" spans="1:12" s="2" customFormat="1" ht="15">
      <c r="A30" s="25">
        <v>2</v>
      </c>
      <c r="B30" s="29" t="s">
        <v>29</v>
      </c>
      <c r="C30" s="23" t="s">
        <v>4</v>
      </c>
      <c r="D30" s="27">
        <v>737.1</v>
      </c>
      <c r="E30" s="28">
        <v>1.3605478129089377</v>
      </c>
      <c r="F30" s="8">
        <f t="shared" si="0"/>
        <v>1002.859792895178</v>
      </c>
      <c r="G30" s="38"/>
    </row>
    <row r="31" spans="1:12" s="2" customFormat="1" ht="27">
      <c r="A31" s="25">
        <v>3</v>
      </c>
      <c r="B31" s="29" t="s">
        <v>30</v>
      </c>
      <c r="C31" s="47" t="s">
        <v>2</v>
      </c>
      <c r="D31" s="48">
        <v>195</v>
      </c>
      <c r="E31" s="28">
        <v>62.570292107592451</v>
      </c>
      <c r="F31" s="8">
        <f t="shared" si="0"/>
        <v>12201.206960980528</v>
      </c>
      <c r="G31" s="37"/>
    </row>
    <row r="32" spans="1:12" s="16" customFormat="1" ht="57" customHeight="1">
      <c r="A32" s="41">
        <v>6</v>
      </c>
      <c r="B32" s="34" t="s">
        <v>43</v>
      </c>
      <c r="C32" s="23" t="s">
        <v>3</v>
      </c>
      <c r="D32" s="49">
        <v>3.7957634000000002</v>
      </c>
      <c r="E32" s="50">
        <v>934.72086395701706</v>
      </c>
      <c r="F32" s="8">
        <f t="shared" si="0"/>
        <v>3547.9792446244246</v>
      </c>
      <c r="G32" s="38"/>
      <c r="H32" s="24"/>
      <c r="I32" s="24"/>
      <c r="J32" s="24"/>
    </row>
    <row r="33" spans="1:8" s="57" customFormat="1" ht="15.75">
      <c r="A33" s="41"/>
      <c r="B33" s="62" t="s">
        <v>50</v>
      </c>
      <c r="C33" s="62"/>
      <c r="D33" s="62"/>
      <c r="E33" s="62"/>
      <c r="F33" s="55">
        <f>+SUM(F28:F32)</f>
        <v>17230.97846009933</v>
      </c>
      <c r="G33" s="56">
        <f>+ROUND(F33*100/$F$41,3)</f>
        <v>24.283000000000001</v>
      </c>
      <c r="H33" s="15"/>
    </row>
    <row r="34" spans="1:8" s="30" customFormat="1">
      <c r="A34" s="35" t="s">
        <v>42</v>
      </c>
      <c r="B34" s="36" t="s">
        <v>31</v>
      </c>
      <c r="C34" s="10"/>
      <c r="D34" s="11"/>
      <c r="E34" s="10"/>
      <c r="F34" s="8"/>
      <c r="G34" s="38"/>
    </row>
    <row r="35" spans="1:8" s="3" customFormat="1" ht="34.5" customHeight="1">
      <c r="A35" s="70"/>
      <c r="B35" s="51" t="s">
        <v>12</v>
      </c>
      <c r="C35" s="9" t="s">
        <v>2</v>
      </c>
      <c r="D35" s="46">
        <v>9</v>
      </c>
      <c r="E35" s="8">
        <v>9.4736499769001199</v>
      </c>
      <c r="F35" s="8">
        <f t="shared" si="0"/>
        <v>85.262849792101079</v>
      </c>
      <c r="G35" s="38"/>
    </row>
    <row r="36" spans="1:8" s="7" customFormat="1" ht="34.5" customHeight="1">
      <c r="A36" s="70"/>
      <c r="B36" s="52" t="s">
        <v>13</v>
      </c>
      <c r="C36" s="9" t="s">
        <v>10</v>
      </c>
      <c r="D36" s="46">
        <v>36</v>
      </c>
      <c r="E36" s="8">
        <v>2.9800373186974163</v>
      </c>
      <c r="F36" s="8">
        <f t="shared" si="0"/>
        <v>107.28134347310699</v>
      </c>
      <c r="G36" s="38"/>
    </row>
    <row r="37" spans="1:8" s="7" customFormat="1" ht="34.5" customHeight="1">
      <c r="A37" s="70"/>
      <c r="B37" s="52" t="s">
        <v>14</v>
      </c>
      <c r="C37" s="9" t="s">
        <v>1</v>
      </c>
      <c r="D37" s="53">
        <v>0.95</v>
      </c>
      <c r="E37" s="8">
        <v>51.477013560947199</v>
      </c>
      <c r="F37" s="8">
        <f t="shared" si="0"/>
        <v>48.903162882899835</v>
      </c>
      <c r="G37" s="38"/>
    </row>
    <row r="38" spans="1:8" s="7" customFormat="1" ht="34.5" customHeight="1">
      <c r="A38" s="70"/>
      <c r="B38" s="52" t="s">
        <v>32</v>
      </c>
      <c r="C38" s="9" t="s">
        <v>2</v>
      </c>
      <c r="D38" s="46">
        <v>4</v>
      </c>
      <c r="E38" s="8">
        <v>26.206358330253661</v>
      </c>
      <c r="F38" s="8">
        <f t="shared" si="0"/>
        <v>104.82543332101464</v>
      </c>
      <c r="G38" s="38"/>
    </row>
    <row r="39" spans="1:8" s="3" customFormat="1" ht="34.5" customHeight="1">
      <c r="A39" s="70"/>
      <c r="B39" s="54" t="s">
        <v>33</v>
      </c>
      <c r="C39" s="9" t="s">
        <v>2</v>
      </c>
      <c r="D39" s="9">
        <v>5</v>
      </c>
      <c r="E39" s="8">
        <v>24.334475592378396</v>
      </c>
      <c r="F39" s="8">
        <f t="shared" si="0"/>
        <v>121.67237796189198</v>
      </c>
      <c r="G39" s="38"/>
    </row>
    <row r="40" spans="1:8" s="57" customFormat="1" ht="15.75">
      <c r="A40" s="41"/>
      <c r="B40" s="62" t="s">
        <v>51</v>
      </c>
      <c r="C40" s="62"/>
      <c r="D40" s="62"/>
      <c r="E40" s="62"/>
      <c r="F40" s="55">
        <f>+SUM(F35:F39)</f>
        <v>467.94516743101451</v>
      </c>
      <c r="G40" s="56">
        <f>+ROUND(F40*100/$F$41,3)</f>
        <v>0.65900000000000003</v>
      </c>
      <c r="H40" s="15"/>
    </row>
    <row r="41" spans="1:8" s="57" customFormat="1" ht="15.75">
      <c r="A41" s="58"/>
      <c r="B41" s="63" t="s">
        <v>52</v>
      </c>
      <c r="C41" s="64"/>
      <c r="D41" s="64"/>
      <c r="E41" s="65"/>
      <c r="F41" s="56">
        <f>+SUM(F7:F40)/2</f>
        <v>70959.267820336332</v>
      </c>
      <c r="G41" s="56">
        <f>+SUM(G7:G40)</f>
        <v>99.999000000000009</v>
      </c>
      <c r="H41" s="59">
        <v>70959.267820336303</v>
      </c>
    </row>
    <row r="42" spans="1:8">
      <c r="A42" s="60"/>
      <c r="B42" s="60"/>
      <c r="C42" s="60"/>
      <c r="D42" s="60"/>
      <c r="E42" s="60"/>
      <c r="F42" s="60"/>
    </row>
    <row r="43" spans="1:8" s="3" customFormat="1" ht="15">
      <c r="A43" s="66" t="s">
        <v>11</v>
      </c>
      <c r="B43" s="66"/>
      <c r="C43" s="66"/>
      <c r="D43" s="66"/>
      <c r="E43" s="66"/>
      <c r="F43" s="66"/>
      <c r="G43" s="66"/>
    </row>
    <row r="52" spans="1:6" ht="12.75" customHeight="1">
      <c r="A52" s="4"/>
      <c r="B52" s="4"/>
      <c r="C52" s="22"/>
      <c r="D52" s="22"/>
      <c r="E52" s="4"/>
      <c r="F52" s="4"/>
    </row>
    <row r="53" spans="1:6">
      <c r="A53" s="4"/>
      <c r="B53" s="4"/>
      <c r="C53" s="4"/>
      <c r="D53" s="4"/>
      <c r="E53" s="4"/>
      <c r="F53" s="4"/>
    </row>
    <row r="54" spans="1:6" ht="12.75" customHeight="1">
      <c r="A54" s="4"/>
      <c r="B54" s="5"/>
      <c r="C54" s="4"/>
      <c r="D54" s="4"/>
      <c r="E54" s="4"/>
      <c r="F54" s="4"/>
    </row>
  </sheetData>
  <mergeCells count="14">
    <mergeCell ref="A43:G43"/>
    <mergeCell ref="A3:D3"/>
    <mergeCell ref="E3:F3"/>
    <mergeCell ref="A35:A39"/>
    <mergeCell ref="A42:F42"/>
    <mergeCell ref="A1:G1"/>
    <mergeCell ref="A2:G2"/>
    <mergeCell ref="B10:E10"/>
    <mergeCell ref="B16:E16"/>
    <mergeCell ref="B20:E20"/>
    <mergeCell ref="B27:E27"/>
    <mergeCell ref="B33:E33"/>
    <mergeCell ref="B40:E40"/>
    <mergeCell ref="B41:E41"/>
  </mergeCells>
  <pageMargins left="0.5" right="0.13" top="0.25" bottom="0.06" header="0.11" footer="0.06"/>
  <pageSetup paperSize="9" orientation="portrait" r:id="rId1"/>
  <headerFooter alignWithMargins="0">
    <oddHeader>&amp;R</oddHeader>
  </headerFooter>
  <rowBreaks count="1" manualBreakCount="1">
    <brk id="2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Ծավալաթերթ-նախահաշիվ</vt:lpstr>
      <vt:lpstr>'Ծավալաթերթ-նախահաշիվ'!Заголовки_для_печати</vt:lpstr>
      <vt:lpstr>'Ծավալաթերթ-նախահաշիվ'!Область_печати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2025-03-05T06:38:26Z</cp:lastPrinted>
  <dcterms:created xsi:type="dcterms:W3CDTF">2021-11-29T10:26:31Z</dcterms:created>
  <dcterms:modified xsi:type="dcterms:W3CDTF">2025-03-18T17:20:00Z</dcterms:modified>
</cp:coreProperties>
</file>